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_Here" state="visible" r:id="rId4"/>
    <sheet sheetId="2" name="Classroom" state="visible" r:id="rId5"/>
    <sheet sheetId="3" name="Summary" state="visible" r:id="rId6"/>
    <sheet sheetId="4" name="HR_Roster" state="visible" r:id="rId7"/>
    <sheet sheetId="5" name="Sales_Data" state="visible" r:id="rId8"/>
    <sheet sheetId="6" name="Regex_Data" state="visible" r:id="rId9"/>
    <sheet sheetId="7" name="Assignments" state="visible" r:id="rId10"/>
    <sheet sheetId="8" name="E-Commerce" state="visible" r:id="rId11"/>
    <sheet sheetId="9" name="Warehouse" state="visible" r:id="rId12"/>
  </sheets>
  <calcPr calcId="171027"/>
</workbook>
</file>

<file path=xl/sharedStrings.xml><?xml version="1.0" encoding="utf-8"?>
<sst xmlns="http://schemas.openxmlformats.org/spreadsheetml/2006/main" count="288" uniqueCount="234">
  <si>
    <t>เริ่มเรียน</t>
  </si>
  <si>
    <t>ข้อมูลทั้งหมดเป็นข้อมูลสมมติสำหรับฝึก ไม่ใช่ข้อมูลบุคคลหรือยอดขายจริง</t>
  </si>
  <si>
    <t>เปิดไฟล์</t>
  </si>
  <si>
    <t>อัปโหลดไฟล์เข้า Drive &gt; เปิดด้วย Google Sheets &gt; File &gt; Save as Google Sheets</t>
  </si>
  <si>
    <t>ตั้งชื่อ</t>
  </si>
  <si>
    <t>ตั้งชื่อสำเนา Sheets_ชื่อเล่น_ห้อง แล้วทำในไฟล์ของตนเอง</t>
  </si>
  <si>
    <t>ตั้งค่า</t>
  </si>
  <si>
    <t>File &gt; Settings: Locale = Thailand, Time zone = Bangkok; ตัวอย่างใช้ชื่อฟังก์ชันอังกฤษ</t>
  </si>
  <si>
    <t>ตำแหน่งข้อมูล</t>
  </si>
  <si>
    <t>HR_Roster / Sales_Data / Regex_Data: หัวตารางแถว 4 ข้อมูลเริ่มแถว 5; Classroom / Summary / E-Commerce / Warehouse: หัวตารางแถว 1 ข้อมูลเริ่มแถว 2</t>
  </si>
  <si>
    <t>ช่องให้กรอก</t>
  </si>
  <si>
    <t>Assignments: พิมพ์สูตรในช่องสีเขียวคอลัมน์ E ตาม Task_ID; อย่าแก้ข้อมูลต้นฉบับ</t>
  </si>
  <si>
    <t>ตัวอย่างวิธีกรอก</t>
  </si>
  <si>
    <t>ข้อ HR-01: คลิก Assignments!E5 พิมพ์สูตร COUNTA อ้างอิงรหัสใน HR_Roster แล้วกด Enter</t>
  </si>
  <si>
    <t>ตรวจคำตอบ</t>
  </si>
  <si>
    <t>คอลัมน์ F (Self_Check) ขึ้น ✓ เมื่อผลถูก ✗ เมื่อยังไม่ตรง และ ⚠ ถ้าพิมพ์ค่าแทนสูตร คะแนนรวมอยู่ที่ F3; เฉลยพร้อมเหตุผลอยู่หน้าเฉลยในเว็บ</t>
  </si>
  <si>
    <t>Classroom</t>
  </si>
  <si>
    <t>ข้อมูลร้านค้าห้องเรียน: เติมสูตร Amount ใน E2:E5 และฝึก SUMIF ที่ G2 (กิจกรรมพื้นฐาน)</t>
  </si>
  <si>
    <t>Summary</t>
  </si>
  <si>
    <t>ตารางสรุปยอดแยกหมวดสำหรับทำกราฟและชิ้นงานพื้นฐาน: เติมสูตรในช่องสีเขียว B2:B3</t>
  </si>
  <si>
    <t>ชิ้นงานต่อยอด</t>
  </si>
  <si>
    <t>E-Commerce: เติม Net_Sales ใน G2:G4 แล้วสรุปด้วย QUERY; Warehouse: เติม SKU ใน E2:E4 และ Need_Restock ใน F2:F4</t>
  </si>
  <si>
    <t>วันที่</t>
  </si>
  <si>
    <t>HR-08 ใช้ TODAY คำตอบจึงเปลี่ยนตามวันที่; ไม่ใช้คำตอบคงที่ในการตัดสิน</t>
  </si>
  <si>
    <t>Regex</t>
  </si>
  <si>
    <t>ผลการสกัดมักเป็นข้อความ; RG-08 คืนข้อความเต็มที่ปิด 4 หลักท้าย</t>
  </si>
  <si>
    <t>FILTER</t>
  </si>
  <si>
    <t>SD-10 คืนผลหลายแถว (spill) ลงช่องด้านล่าง; เว้นช่องว่างใต้คำตอบไว้ ไม่เช่นนั้นจะเกิด #REF!</t>
  </si>
  <si>
    <t>ส่งงาน</t>
  </si>
  <si>
    <t>ส่งไฟล์หรือลิงก์สิทธิ์ผู้ดูให้ครูผ่านช่องทางที่ครูกำหนด ไม่เผยแพร่ข้อมูลส่วนตัวสู่สาธารณะ</t>
  </si>
  <si>
    <t>Item</t>
  </si>
  <si>
    <t>Category</t>
  </si>
  <si>
    <t>Qty</t>
  </si>
  <si>
    <t>Unit_Price</t>
  </si>
  <si>
    <t>Amount</t>
  </si>
  <si>
    <t>สมุด</t>
  </si>
  <si>
    <t>เครื่องเขียน</t>
  </si>
  <si>
    <t>ดินสอ</t>
  </si>
  <si>
    <t>น้ำ</t>
  </si>
  <si>
    <t>อาหาร</t>
  </si>
  <si>
    <t>ขนม</t>
  </si>
  <si>
    <t>💡 แนวทางการเรียนรู้ (Ideas &amp; Description):</t>
  </si>
  <si>
    <t>ชุดข้อมูลจำลองฝ่ายบุคคล ใช้สำหรับสอนการจัดรูปแบบข้อมูล (Data Types), การใช้เงื่อนไขตรรกศาสตร์ (IF, AND, OR) และฟังก์ชันคำนวณอายุงานจากวันที่ (DATEDIF, TODAY)</t>
  </si>
  <si>
    <t>EmpID</t>
  </si>
  <si>
    <t>Full_Name</t>
  </si>
  <si>
    <t>Department</t>
  </si>
  <si>
    <t>Hire_Date</t>
  </si>
  <si>
    <t>Salary</t>
  </si>
  <si>
    <t>Is_Permanent</t>
  </si>
  <si>
    <t>EMP-01</t>
  </si>
  <si>
    <t>Somchai Jaidee</t>
  </si>
  <si>
    <t>Marketing</t>
  </si>
  <si>
    <t>EMP-02</t>
  </si>
  <si>
    <t>Wichai Rakthai</t>
  </si>
  <si>
    <t>Sales</t>
  </si>
  <si>
    <t>EMP-03</t>
  </si>
  <si>
    <t>Nonglak Dee</t>
  </si>
  <si>
    <t>Engineering</t>
  </si>
  <si>
    <t>EMP-04</t>
  </si>
  <si>
    <t>Somsri Mungman</t>
  </si>
  <si>
    <t>EMP-05</t>
  </si>
  <si>
    <t>Mana Rakdham</t>
  </si>
  <si>
    <t>HR</t>
  </si>
  <si>
    <t>EMP-06</t>
  </si>
  <si>
    <t>Piti Yindee</t>
  </si>
  <si>
    <t>EMP-07</t>
  </si>
  <si>
    <t>Manee Dumrong</t>
  </si>
  <si>
    <t>ชุดข้อมูลประวัติการขาย ใช้สำหรับสอนการแยกแยะระหว่าง Dimension &amp; Metric, การเขียนสูตรค้นหาข้อมูล (VLOOKUP/XLOOKUP) และการหาผลรวมยอดขายแบบมีเงื่อนไข (SUMIFS)</t>
  </si>
  <si>
    <t>TransactionID</t>
  </si>
  <si>
    <t>Customer Region</t>
  </si>
  <si>
    <t>Product Category</t>
  </si>
  <si>
    <t>Transaction Date</t>
  </si>
  <si>
    <t>Units Sold</t>
  </si>
  <si>
    <t>Total Revenue</t>
  </si>
  <si>
    <t>TX-1001</t>
  </si>
  <si>
    <t>Bangkok</t>
  </si>
  <si>
    <t>Electronics</t>
  </si>
  <si>
    <t>TX-1002</t>
  </si>
  <si>
    <t>Chiang Mai</t>
  </si>
  <si>
    <t>Office Supplies</t>
  </si>
  <si>
    <t>TX-1003</t>
  </si>
  <si>
    <t>Phuket</t>
  </si>
  <si>
    <t>TX-1004</t>
  </si>
  <si>
    <t>TX-1005</t>
  </si>
  <si>
    <t>TX-1006</t>
  </si>
  <si>
    <t>TX-1007</t>
  </si>
  <si>
    <t>ชุดข้อมูลสำหรับฝึกฝน Regular Expression (Regex) โดยเฉพาะ ใช้ฝึกเขียนสูตร REGEXMATCH, REGEXEXTRACT และ REGEXREPLACE เพื่อจัดการกับข้อมูลที่ซับซ้อน</t>
  </si>
  <si>
    <t>ID</t>
  </si>
  <si>
    <t>Raw_Contact_Info</t>
  </si>
  <si>
    <t>Dirty_Amount</t>
  </si>
  <si>
    <t>Invoice_Code</t>
  </si>
  <si>
    <t>R-001</t>
  </si>
  <si>
    <t>John Doe - john@gmail.com / 0891234567</t>
  </si>
  <si>
    <t>THB 15,000</t>
  </si>
  <si>
    <t>INV-2024-X99</t>
  </si>
  <si>
    <t>R-002</t>
  </si>
  <si>
    <t>Jane Smith - jane.smith@yahoo.com / 0819876543</t>
  </si>
  <si>
    <t>Cost: 450</t>
  </si>
  <si>
    <t>TH2024-A12</t>
  </si>
  <si>
    <t>R-003</t>
  </si>
  <si>
    <t>Bob Bob - bobbob@hotmail.com / 0861112222</t>
  </si>
  <si>
    <t>2,300 Baht</t>
  </si>
  <si>
    <t>RE-89</t>
  </si>
  <si>
    <t>R-004</t>
  </si>
  <si>
    <t>Alice - alice@company.co.th / 0859998888</t>
  </si>
  <si>
    <t>THB 9,990</t>
  </si>
  <si>
    <t>INV-2025-Z01</t>
  </si>
  <si>
    <t>R-005</t>
  </si>
  <si>
    <t>Charlie - charlie@gmail.com / 0823334444</t>
  </si>
  <si>
    <t>Price: 1200</t>
  </si>
  <si>
    <t>TH2025-B44</t>
  </si>
  <si>
    <t>บททดสอบท้ายบทเรียน (รวม 30 ข้อ) พิมพ์สูตรในคอลัมน์ Your_Formula สีเขียว คอลัมน์ Self_Check จะบอกทันทีว่าผลตรงกับ Expected_Result หรือไม่ และเตือนถ้าพิมพ์ตัวเลขแทนสูตร</t>
  </si>
  <si>
    <t>คะแนนตรวจตัวเอง</t>
  </si>
  <si>
    <t>Task_ID</t>
  </si>
  <si>
    <t>Worksheet_Ref</t>
  </si>
  <si>
    <t>Assignment_Task</t>
  </si>
  <si>
    <t>Expected_Result</t>
  </si>
  <si>
    <t>Your_Formula</t>
  </si>
  <si>
    <t>Self_Check</t>
  </si>
  <si>
    <t>HR-01</t>
  </si>
  <si>
    <t>HR_Roster</t>
  </si>
  <si>
    <t>นับจำนวนพนักงานทั้งหมดในชีต HR_Roster (ใช้ COUNTA)</t>
  </si>
  <si>
    <t>7</t>
  </si>
  <si>
    <t>HR-02</t>
  </si>
  <si>
    <t>นับจำนวนพนักงานที่อยู่ในแผนก "Engineering" (ใช้ COUNTIF)</t>
  </si>
  <si>
    <t>2</t>
  </si>
  <si>
    <t>HR-03</t>
  </si>
  <si>
    <t>นับจำนวนพนักงานที่ไม่ได้เป็นพนักงานประจำ Is_Permanent = FALSE (ใช้ COUNTIF)</t>
  </si>
  <si>
    <t>HR-04</t>
  </si>
  <si>
    <t>หาผลรวมเงินเดือนของพนักงานทั้งหมด (ใช้ SUM)</t>
  </si>
  <si>
    <t>358,000.00</t>
  </si>
  <si>
    <t>HR-05</t>
  </si>
  <si>
    <t>หาผลรวมเงินเดือนของพนักงานแผนก "Marketing" (ใช้ SUMIF)</t>
  </si>
  <si>
    <t>86,000.00</t>
  </si>
  <si>
    <t>HR-06</t>
  </si>
  <si>
    <t>หาเงินเดือนเฉลี่ยของพนักงานแผนก "Sales" (ใช้ AVERAGEIF)</t>
  </si>
  <si>
    <t>50,000.00</t>
  </si>
  <si>
    <t>HR-07</t>
  </si>
  <si>
    <t>พนักงานที่เงินเดือนสูงที่สุดคือเท่าไร (ใช้ MAX)</t>
  </si>
  <si>
    <t>85,000.00</t>
  </si>
  <si>
    <t>HR-08</t>
  </si>
  <si>
    <t>คำนวณอายุงาน (ปี) ของ "EMP-04" อิงจาก Hire_Date ถึงวันนี้ (ใช้ DATEDIF)</t>
  </si>
  <si>
    <t>ตามวันที่จริง</t>
  </si>
  <si>
    <t>HR-09</t>
  </si>
  <si>
    <t>ตรวจสอบว่า "EMP-07" เป็นพนักงานประจำ และเงินเดือน &gt; 40,000 หรือไม่ (ใช้ AND)</t>
  </si>
  <si>
    <t>TRUE</t>
  </si>
  <si>
    <t>HR-10</t>
  </si>
  <si>
    <t>ถ้า "EMP-01" อยู่แผนก Engineering ให้แสดงคำว่า "Tech" นอกนั้น "Business" (ใช้ IF)</t>
  </si>
  <si>
    <t>Business</t>
  </si>
  <si>
    <t>SD-01</t>
  </si>
  <si>
    <t>Sales_Data</t>
  </si>
  <si>
    <t>หายอดขายรวมทั้งหมดของทุกรายการ (ใช้ SUM)</t>
  </si>
  <si>
    <t>593,000.00</t>
  </si>
  <si>
    <t>SD-02</t>
  </si>
  <si>
    <t>หายอดขายรวม (Total Revenue) เฉพาะสาขา "Bangkok" (ใช้ SUMIF)</t>
  </si>
  <si>
    <t>198,000.00</t>
  </si>
  <si>
    <t>SD-03</t>
  </si>
  <si>
    <t>หายอดขายรวมของสินค้าหมวด "Electronics" ที่ขายใน "Chiang Mai" (ใช้ SUMIFS)</t>
  </si>
  <si>
    <t>310,000.00</t>
  </si>
  <si>
    <t>SD-04</t>
  </si>
  <si>
    <t>นับจำนวนธุรกรรม (Transaction) ที่เกิดขึ้นในวันที่ "2026-09-20" (ใช้ COUNTIF)</t>
  </si>
  <si>
    <t>SD-05</t>
  </si>
  <si>
    <t>สินค้าหมวด "Office Supplies" ขายได้ทั้งหมดกี่ชิ้น (Units Sold) (ใช้ SUMIF)</t>
  </si>
  <si>
    <t>180</t>
  </si>
  <si>
    <t>SD-06</t>
  </si>
  <si>
    <t>หาค่าเฉลี่ยของยอดขาย (Average Revenue) ต่อธุรกรรมในสาขา "Phuket" (ใช้ AVERAGEIF)</t>
  </si>
  <si>
    <t>30,000.00</t>
  </si>
  <si>
    <t>SD-07</t>
  </si>
  <si>
    <t>ใช้รหัส "TX-1004" ค้นหาว่าลูกค้ารายนี้ซื้อสินค้าหมวดหมู่ใด (ใช้ VLOOKUP หรือ XLOOKUP)</t>
  </si>
  <si>
    <t>SD-08</t>
  </si>
  <si>
    <t>ใช้รหัส "TX-1006" ค้นหาว่าขายได้กี่ชิ้น (Units Sold) (ใช้ VLOOKUP หรือ XLOOKUP)</t>
  </si>
  <si>
    <t>1</t>
  </si>
  <si>
    <t>SD-09</t>
  </si>
  <si>
    <t>หายอดขายที่สูงที่สุดที่เกิดขึ้นในสาขา "Bangkok" (ใช้ MAXIFS)</t>
  </si>
  <si>
    <t>125,000.00</t>
  </si>
  <si>
    <t>SD-10</t>
  </si>
  <si>
    <t>ดึงข้อมูล TransactionID ทั้งหมดของรายการที่มียอดขาย &gt; 100,000 บาท (ใช้ FILTER)</t>
  </si>
  <si>
    <t>TX-1001 และ TX-1005 (แสดง 2 แถว)</t>
  </si>
  <si>
    <t>RG-01</t>
  </si>
  <si>
    <t>Regex_Data</t>
  </si>
  <si>
    <t>ตรวจสอบว่า Raw_Contact_Info ของ "R-001" มีโดเมน "@gmail.com" หรือไม่ (ใช้ REGEXMATCH)</t>
  </si>
  <si>
    <t>RG-02</t>
  </si>
  <si>
    <t>ตรวจสอบว่า Invoice_Code ของ "R-001" ขึ้นต้นด้วยคำว่า "INV" หรือไม่ (ใช้ REGEXMATCH กับ ^)</t>
  </si>
  <si>
    <t>RG-03</t>
  </si>
  <si>
    <t>ตรวจสอบว่า Dirty_Amount ของ "R-001" มีคำว่า "THB" อยู่หรือไม่ (ใช้ REGEXMATCH)</t>
  </si>
  <si>
    <t>RG-04</t>
  </si>
  <si>
    <t>สกัดเอาเฉพาะโดเมนอีเมล (หลังเครื่องหมาย @) จาก Raw_Contact_Info ของ "R-002" (ใช้ REGEXEXTRACT)</t>
  </si>
  <si>
    <t>yahoo.com</t>
  </si>
  <si>
    <t>RG-05</t>
  </si>
  <si>
    <t>สกัดเอาเฉพาะตัวเลขจาก Dirty_Amount ของ "R-002" (ใช้ REGEXEXTRACT กับ \d+)</t>
  </si>
  <si>
    <t>450</t>
  </si>
  <si>
    <t>RG-06</t>
  </si>
  <si>
    <t>สกัดตัวเลขปี (4 หลัก) ออกจาก Invoice_Code ของ "R-004" (ใช้ REGEXEXTRACT)</t>
  </si>
  <si>
    <t>2025</t>
  </si>
  <si>
    <t>RG-07</t>
  </si>
  <si>
    <t>ดึงชื่อคน (ข้อความก่อนขีด - โดยไม่มีช่องว่างท้าย) ออกจาก Raw_Contact_Info ของ "R-003" (ใช้ REGEXEXTRACT)</t>
  </si>
  <si>
    <t>Bob Bob</t>
  </si>
  <si>
    <t>RG-08</t>
  </si>
  <si>
    <t>เซ็นเซอร์เบอร์โทรศัพท์ใน Raw_Contact_Info ของ "R-004" โดยเปลี่ยน 4 ตัวหลังเป็น **** (ใช้ REGEXREPLACE)</t>
  </si>
  <si>
    <t>Alice - alice@company.co.th / 085999****</t>
  </si>
  <si>
    <t>RG-09</t>
  </si>
  <si>
    <t>ลบตัวอักษรทั้งหมดใน Dirty_Amount ของ "R-005" ให้เหลือแค่ตัวเลข (ใช้ REGEXREPLACE ลบ [^\d])</t>
  </si>
  <si>
    <t>1200</t>
  </si>
  <si>
    <t>RG-10</t>
  </si>
  <si>
    <t>แทนที่ขีด (-) หรือช่องว่างใน Invoice_Code ของ "R-002" ให้เป็นเครื่องหมายขีดล่าง _ ทั้งหมด (ใช้ REGEXREPLACE)</t>
  </si>
  <si>
    <t>TH2024_A12</t>
  </si>
  <si>
    <t>TxnID</t>
  </si>
  <si>
    <t>CustID</t>
  </si>
  <si>
    <t>Platform</t>
  </si>
  <si>
    <t>Gross_Sales</t>
  </si>
  <si>
    <t>Discount</t>
  </si>
  <si>
    <t>Is_Returned</t>
  </si>
  <si>
    <t>Net_Sales</t>
  </si>
  <si>
    <t>TX-901</t>
  </si>
  <si>
    <t>CUST-551</t>
  </si>
  <si>
    <t>Shopee</t>
  </si>
  <si>
    <t>TX-902</t>
  </si>
  <si>
    <t>CUST-882</t>
  </si>
  <si>
    <t>Lazada</t>
  </si>
  <si>
    <t>TX-903</t>
  </si>
  <si>
    <t>CUST-104</t>
  </si>
  <si>
    <t>TikTok</t>
  </si>
  <si>
    <t>Bin_Location</t>
  </si>
  <si>
    <t>Raw_Barcode</t>
  </si>
  <si>
    <t>Unit_Stock</t>
  </si>
  <si>
    <t>Reorder_Point</t>
  </si>
  <si>
    <t>SKU</t>
  </si>
  <si>
    <t>Need_Restock</t>
  </si>
  <si>
    <t>ZONE-A-01</t>
  </si>
  <si>
    <t>[SKU-8821]-LOT4</t>
  </si>
  <si>
    <t>ZONE-B-04</t>
  </si>
  <si>
    <t>[SKU-9042]-LOT1</t>
  </si>
  <si>
    <t>ZONE-C-02</t>
  </si>
  <si>
    <t>[SKU-7730]-LOT2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</si>
</sst>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&quot;฿&quot;#,##0.00"/>
  </numFmts>
  <fonts count="7" x14ac:knownFonts="1">
    <font>
      <color theme="1"/>
      <family val="2"/>
      <scheme val="minor"/>
      <sz val="11"/>
      <name val="Calibri"/>
    </font>
    <font>
      <sz val="16"/>
      <name val="TH Sarabun New"/>
    </font>
    <font>
      <b/>
      <sz val="16"/>
      <name val="TH Sarabun New"/>
    </font>
    <font>
      <b/>
      <color rgb="FF059669"/>
      <sz val="18"/>
      <name val="TH Sarabun New"/>
    </font>
    <font>
      <color rgb="FF334155"/>
      <sz val="16"/>
      <name val="TH Sarabun New"/>
    </font>
    <font>
      <b/>
      <color rgb="FFFFFFFF"/>
      <sz val="18"/>
      <name val="TH Sarabun New"/>
    </font>
    <font>
      <b/>
      <color rgb="FF059669"/>
      <sz val="16"/>
      <name val="TH Sarabun New"/>
    </font>
  </fonts>
  <fills count="6">
    <fill>
      <patternFill patternType="none"/>
    </fill>
    <fill>
      <patternFill patternType="gray125"/>
    </fill>
    <fill>
      <patternFill patternType="solid">
        <fgColor rgb="FFF0FDF4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0F172A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22C55E"/>
      </left>
      <right style="medium">
        <color rgb="FF22C55E"/>
      </right>
      <top style="medium">
        <color rgb="FF22C55E"/>
      </top>
      <bottom style="medium">
        <color rgb="FF22C55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1" fillId="2" borderId="1" xfId="0" applyFont="1" applyFill="1" applyBorder="1"/>
    <xf numFmtId="164" fontId="0" fillId="0" borderId="0" xfId="0" applyNumberFormat="1"/>
    <xf numFmtId="4" fontId="0" fillId="0" borderId="0" xfId="0" applyNumberFormat="1"/>
    <xf numFmtId="0" fontId="3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165" fontId="0" fillId="0" borderId="0" xfId="0" applyNumberFormat="1"/>
    <xf numFmtId="3" fontId="5" fillId="5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">
    <dxf>
      <font>
        <b/>
        <color rgb="FF047857"/>
      </font>
      <fill>
        <patternFill patternType="solid">
          <bgColor rgb="FFD1FAE5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45309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100" customWidth="1"/>
  </cols>
  <sheetData>
    <row r="1" ht="42" customHeight="1" spans="1:2" x14ac:dyDescent="0.25">
      <c r="A1" s="1" t="s">
        <v>0</v>
      </c>
      <c r="B1" s="1" t="s">
        <v>1</v>
      </c>
    </row>
    <row r="2" ht="42" customHeight="1" spans="1:2" x14ac:dyDescent="0.25">
      <c r="A2" s="1" t="s">
        <v>2</v>
      </c>
      <c r="B2" s="1" t="s">
        <v>3</v>
      </c>
    </row>
    <row r="3" ht="42" customHeight="1" spans="1:2" x14ac:dyDescent="0.25">
      <c r="A3" s="1" t="s">
        <v>4</v>
      </c>
      <c r="B3" s="1" t="s">
        <v>5</v>
      </c>
    </row>
    <row r="4" ht="42" customHeight="1" spans="1:2" x14ac:dyDescent="0.25">
      <c r="A4" s="1" t="s">
        <v>6</v>
      </c>
      <c r="B4" s="1" t="s">
        <v>7</v>
      </c>
    </row>
    <row r="5" ht="42" customHeight="1" spans="1:2" x14ac:dyDescent="0.25">
      <c r="A5" s="1" t="s">
        <v>8</v>
      </c>
      <c r="B5" s="1" t="s">
        <v>9</v>
      </c>
    </row>
    <row r="6" ht="42" customHeight="1" spans="1:2" x14ac:dyDescent="0.25">
      <c r="A6" s="1" t="s">
        <v>10</v>
      </c>
      <c r="B6" s="1" t="s">
        <v>11</v>
      </c>
    </row>
    <row r="7" ht="42" customHeight="1" spans="1:2" x14ac:dyDescent="0.25">
      <c r="A7" s="1" t="s">
        <v>12</v>
      </c>
      <c r="B7" s="1" t="s">
        <v>13</v>
      </c>
    </row>
    <row r="8" ht="42" customHeight="1" spans="1:2" x14ac:dyDescent="0.25">
      <c r="A8" s="1" t="s">
        <v>14</v>
      </c>
      <c r="B8" s="1" t="s">
        <v>15</v>
      </c>
    </row>
    <row r="9" ht="42" customHeight="1" spans="1:2" x14ac:dyDescent="0.25">
      <c r="A9" s="1" t="s">
        <v>16</v>
      </c>
      <c r="B9" s="1" t="s">
        <v>17</v>
      </c>
    </row>
    <row r="10" ht="42" customHeight="1" spans="1:2" x14ac:dyDescent="0.25">
      <c r="A10" s="1" t="s">
        <v>18</v>
      </c>
      <c r="B10" s="1" t="s">
        <v>19</v>
      </c>
    </row>
    <row r="11" ht="42" customHeight="1" spans="1:2" x14ac:dyDescent="0.25">
      <c r="A11" s="1" t="s">
        <v>20</v>
      </c>
      <c r="B11" s="1" t="s">
        <v>21</v>
      </c>
    </row>
    <row r="12" ht="42" customHeight="1" spans="1:2" x14ac:dyDescent="0.25">
      <c r="A12" s="1" t="s">
        <v>22</v>
      </c>
      <c r="B12" s="1" t="s">
        <v>23</v>
      </c>
    </row>
    <row r="13" ht="42" customHeight="1" spans="1:2" x14ac:dyDescent="0.25">
      <c r="A13" s="1" t="s">
        <v>24</v>
      </c>
      <c r="B13" s="1" t="s">
        <v>25</v>
      </c>
    </row>
    <row r="14" ht="42" customHeight="1" spans="1:2" x14ac:dyDescent="0.25">
      <c r="A14" s="1" t="s">
        <v>26</v>
      </c>
      <c r="B14" s="1" t="s">
        <v>27</v>
      </c>
    </row>
    <row r="15" ht="42" customHeight="1" spans="1:2" x14ac:dyDescent="0.25">
      <c r="A15" s="1" t="s">
        <v>28</v>
      </c>
      <c r="B15" s="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12" customWidth="1"/>
    <col min="4" max="4" width="16" customWidth="1"/>
    <col min="5" max="5" width="18" customWidth="1"/>
  </cols>
  <sheetData>
    <row r="1" ht="28" customHeight="1" spans="1:5" x14ac:dyDescent="0.25">
      <c r="A1" s="2" t="s">
        <v>30</v>
      </c>
      <c r="B1" s="2" t="s">
        <v>31</v>
      </c>
      <c r="C1" s="2" t="s">
        <v>32</v>
      </c>
      <c r="D1" s="2" t="s">
        <v>33</v>
      </c>
      <c r="E1" s="2" t="s">
        <v>34</v>
      </c>
    </row>
    <row r="2" ht="28" customHeight="1" spans="1:5" x14ac:dyDescent="0.25">
      <c r="A2" s="3" t="s">
        <v>35</v>
      </c>
      <c r="B2" s="3" t="s">
        <v>36</v>
      </c>
      <c r="C2" s="3">
        <v>10</v>
      </c>
      <c r="D2" s="3">
        <v>20</v>
      </c>
      <c r="E2" s="4"/>
    </row>
    <row r="3" ht="28" customHeight="1" spans="1:5" x14ac:dyDescent="0.25">
      <c r="A3" s="3" t="s">
        <v>37</v>
      </c>
      <c r="B3" s="3" t="s">
        <v>36</v>
      </c>
      <c r="C3" s="3">
        <v>5</v>
      </c>
      <c r="D3" s="3">
        <v>10</v>
      </c>
      <c r="E3" s="4"/>
    </row>
    <row r="4" ht="28" customHeight="1" spans="1:5" x14ac:dyDescent="0.25">
      <c r="A4" s="3" t="s">
        <v>38</v>
      </c>
      <c r="B4" s="3" t="s">
        <v>39</v>
      </c>
      <c r="C4" s="3">
        <v>8</v>
      </c>
      <c r="D4" s="3">
        <v>7</v>
      </c>
      <c r="E4" s="4"/>
    </row>
    <row r="5" ht="28" customHeight="1" spans="1:5" x14ac:dyDescent="0.25">
      <c r="A5" s="3" t="s">
        <v>40</v>
      </c>
      <c r="B5" s="3" t="s">
        <v>39</v>
      </c>
      <c r="C5" s="3">
        <v>6</v>
      </c>
      <c r="D5" s="3">
        <v>15</v>
      </c>
      <c r="E5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customWidth="1"/>
  </cols>
  <sheetData>
    <row r="1" ht="28" customHeight="1" spans="1:2" x14ac:dyDescent="0.25">
      <c r="A1" s="2" t="s">
        <v>31</v>
      </c>
      <c r="B1" s="2" t="s">
        <v>34</v>
      </c>
    </row>
    <row r="2" ht="28" customHeight="1" spans="1:2" x14ac:dyDescent="0.25">
      <c r="A2" s="3" t="s">
        <v>36</v>
      </c>
      <c r="B2" s="4"/>
    </row>
    <row r="3" ht="28" customHeight="1" spans="1:2" x14ac:dyDescent="0.25">
      <c r="A3" s="3" t="s">
        <v>39</v>
      </c>
      <c r="B3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12" customWidth="1"/>
    <col min="2" max="2" width="25" customWidth="1"/>
    <col min="3" max="3" width="20" customWidth="1"/>
    <col min="4" max="4" width="15" style="5" customWidth="1"/>
    <col min="5" max="5" width="18" style="6" customWidth="1"/>
    <col min="6" max="6" width="15" customWidth="1"/>
  </cols>
  <sheetData>
    <row r="1" ht="25" customHeight="1" spans="1:6" x14ac:dyDescent="0.25">
      <c r="A1" s="7" t="s">
        <v>41</v>
      </c>
      <c r="B1" s="7"/>
      <c r="C1" s="7"/>
      <c r="D1" s="7"/>
      <c r="E1" s="7"/>
      <c r="F1" s="7"/>
    </row>
    <row r="2" ht="35" customHeight="1" spans="1:6" x14ac:dyDescent="0.25">
      <c r="A2" s="8" t="s">
        <v>42</v>
      </c>
      <c r="B2" s="8"/>
      <c r="C2" s="8"/>
      <c r="D2" s="8"/>
      <c r="E2" s="8"/>
      <c r="F2" s="8"/>
    </row>
    <row r="3" ht="10" customHeight="1" x14ac:dyDescent="0.25"/>
    <row r="4" ht="25" customHeight="1" spans="1:6" x14ac:dyDescent="0.25">
      <c r="A4" s="9" t="s">
        <v>43</v>
      </c>
      <c r="B4" s="9" t="s">
        <v>44</v>
      </c>
      <c r="C4" s="9" t="s">
        <v>45</v>
      </c>
      <c r="D4" s="10" t="s">
        <v>46</v>
      </c>
      <c r="E4" s="11" t="s">
        <v>47</v>
      </c>
      <c r="F4" s="9" t="s">
        <v>48</v>
      </c>
    </row>
    <row r="5" ht="22" customHeight="1" spans="1:6" x14ac:dyDescent="0.25">
      <c r="A5" s="12" t="s">
        <v>49</v>
      </c>
      <c r="B5" s="12" t="s">
        <v>50</v>
      </c>
      <c r="C5" s="12" t="s">
        <v>51</v>
      </c>
      <c r="D5" s="13">
        <v>44576</v>
      </c>
      <c r="E5" s="14">
        <v>45000</v>
      </c>
      <c r="F5" s="12" t="b">
        <v>1</v>
      </c>
    </row>
    <row r="6" ht="22" customHeight="1" spans="1:6" x14ac:dyDescent="0.25">
      <c r="A6" s="12" t="s">
        <v>52</v>
      </c>
      <c r="B6" s="12" t="s">
        <v>53</v>
      </c>
      <c r="C6" s="12" t="s">
        <v>54</v>
      </c>
      <c r="D6" s="13">
        <v>45444</v>
      </c>
      <c r="E6" s="14">
        <v>38000</v>
      </c>
      <c r="F6" s="12" t="b">
        <v>1</v>
      </c>
    </row>
    <row r="7" ht="22" customHeight="1" spans="1:6" x14ac:dyDescent="0.25">
      <c r="A7" s="12" t="s">
        <v>55</v>
      </c>
      <c r="B7" s="12" t="s">
        <v>56</v>
      </c>
      <c r="C7" s="12" t="s">
        <v>57</v>
      </c>
      <c r="D7" s="13">
        <v>45981</v>
      </c>
      <c r="E7" s="14">
        <v>55000</v>
      </c>
      <c r="F7" s="12" t="b">
        <v>0</v>
      </c>
    </row>
    <row r="8" ht="22" customHeight="1" spans="1:6" x14ac:dyDescent="0.25">
      <c r="A8" s="12" t="s">
        <v>58</v>
      </c>
      <c r="B8" s="12" t="s">
        <v>59</v>
      </c>
      <c r="C8" s="12" t="s">
        <v>54</v>
      </c>
      <c r="D8" s="13">
        <v>44265</v>
      </c>
      <c r="E8" s="14">
        <v>62000</v>
      </c>
      <c r="F8" s="12" t="b">
        <v>1</v>
      </c>
    </row>
    <row r="9" ht="22" customHeight="1" spans="1:6" x14ac:dyDescent="0.25">
      <c r="A9" s="12" t="s">
        <v>60</v>
      </c>
      <c r="B9" s="12" t="s">
        <v>61</v>
      </c>
      <c r="C9" s="12" t="s">
        <v>62</v>
      </c>
      <c r="D9" s="13">
        <v>46054</v>
      </c>
      <c r="E9" s="14">
        <v>32000</v>
      </c>
      <c r="F9" s="12" t="b">
        <v>0</v>
      </c>
    </row>
    <row r="10" ht="22" customHeight="1" spans="1:6" x14ac:dyDescent="0.25">
      <c r="A10" s="12" t="s">
        <v>63</v>
      </c>
      <c r="B10" s="12" t="s">
        <v>64</v>
      </c>
      <c r="C10" s="12" t="s">
        <v>57</v>
      </c>
      <c r="D10" s="13">
        <v>44058</v>
      </c>
      <c r="E10" s="14">
        <v>85000</v>
      </c>
      <c r="F10" s="12" t="b">
        <v>1</v>
      </c>
    </row>
    <row r="11" ht="22" customHeight="1" spans="1:6" x14ac:dyDescent="0.25">
      <c r="A11" s="12" t="s">
        <v>65</v>
      </c>
      <c r="B11" s="12" t="s">
        <v>66</v>
      </c>
      <c r="C11" s="12" t="s">
        <v>51</v>
      </c>
      <c r="D11" s="13">
        <v>45170</v>
      </c>
      <c r="E11" s="14">
        <v>41000</v>
      </c>
      <c r="F11" s="12" t="b">
        <v>1</v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15" customWidth="1"/>
    <col min="2" max="3" width="20" customWidth="1"/>
    <col min="4" max="4" width="18" style="5" customWidth="1"/>
    <col min="5" max="5" width="15" style="15" customWidth="1"/>
    <col min="6" max="6" width="20" style="16" customWidth="1"/>
  </cols>
  <sheetData>
    <row r="1" ht="25" customHeight="1" spans="1:6" x14ac:dyDescent="0.25">
      <c r="A1" s="7" t="s">
        <v>41</v>
      </c>
      <c r="B1" s="7"/>
      <c r="C1" s="7"/>
      <c r="D1" s="7"/>
      <c r="E1" s="7"/>
      <c r="F1" s="7"/>
    </row>
    <row r="2" ht="35" customHeight="1" spans="1:6" x14ac:dyDescent="0.25">
      <c r="A2" s="8" t="s">
        <v>67</v>
      </c>
      <c r="B2" s="8"/>
      <c r="C2" s="8"/>
      <c r="D2" s="8"/>
      <c r="E2" s="8"/>
      <c r="F2" s="8"/>
    </row>
    <row r="3" ht="10" customHeight="1" x14ac:dyDescent="0.25"/>
    <row r="4" ht="25" customHeight="1" spans="1:6" x14ac:dyDescent="0.25">
      <c r="A4" s="9" t="s">
        <v>68</v>
      </c>
      <c r="B4" s="9" t="s">
        <v>69</v>
      </c>
      <c r="C4" s="9" t="s">
        <v>70</v>
      </c>
      <c r="D4" s="10" t="s">
        <v>71</v>
      </c>
      <c r="E4" s="17" t="s">
        <v>72</v>
      </c>
      <c r="F4" s="18" t="s">
        <v>73</v>
      </c>
    </row>
    <row r="5" ht="22" customHeight="1" spans="1:6" x14ac:dyDescent="0.25">
      <c r="A5" s="12" t="s">
        <v>74</v>
      </c>
      <c r="B5" s="12" t="s">
        <v>75</v>
      </c>
      <c r="C5" s="12" t="s">
        <v>76</v>
      </c>
      <c r="D5" s="13">
        <v>46285</v>
      </c>
      <c r="E5" s="19">
        <v>5</v>
      </c>
      <c r="F5" s="20">
        <v>125000</v>
      </c>
    </row>
    <row r="6" ht="22" customHeight="1" spans="1:6" x14ac:dyDescent="0.25">
      <c r="A6" s="12" t="s">
        <v>77</v>
      </c>
      <c r="B6" s="12" t="s">
        <v>78</v>
      </c>
      <c r="C6" s="12" t="s">
        <v>79</v>
      </c>
      <c r="D6" s="13">
        <v>46285</v>
      </c>
      <c r="E6" s="19">
        <v>50</v>
      </c>
      <c r="F6" s="20">
        <v>25000</v>
      </c>
    </row>
    <row r="7" ht="22" customHeight="1" spans="1:6" x14ac:dyDescent="0.25">
      <c r="A7" s="12" t="s">
        <v>80</v>
      </c>
      <c r="B7" s="12" t="s">
        <v>81</v>
      </c>
      <c r="C7" s="12" t="s">
        <v>76</v>
      </c>
      <c r="D7" s="13">
        <v>46286</v>
      </c>
      <c r="E7" s="19">
        <v>2</v>
      </c>
      <c r="F7" s="20">
        <v>45000</v>
      </c>
    </row>
    <row r="8" ht="22" customHeight="1" spans="1:6" x14ac:dyDescent="0.25">
      <c r="A8" s="12" t="s">
        <v>82</v>
      </c>
      <c r="B8" s="12" t="s">
        <v>75</v>
      </c>
      <c r="C8" s="12" t="s">
        <v>79</v>
      </c>
      <c r="D8" s="13">
        <v>46286</v>
      </c>
      <c r="E8" s="19">
        <v>100</v>
      </c>
      <c r="F8" s="20">
        <v>48000</v>
      </c>
    </row>
    <row r="9" ht="22" customHeight="1" spans="1:6" x14ac:dyDescent="0.25">
      <c r="A9" s="12" t="s">
        <v>83</v>
      </c>
      <c r="B9" s="12" t="s">
        <v>78</v>
      </c>
      <c r="C9" s="12" t="s">
        <v>76</v>
      </c>
      <c r="D9" s="13">
        <v>46287</v>
      </c>
      <c r="E9" s="19">
        <v>12</v>
      </c>
      <c r="F9" s="20">
        <v>310000</v>
      </c>
    </row>
    <row r="10" ht="22" customHeight="1" spans="1:6" x14ac:dyDescent="0.25">
      <c r="A10" s="12" t="s">
        <v>84</v>
      </c>
      <c r="B10" s="12" t="s">
        <v>75</v>
      </c>
      <c r="C10" s="12" t="s">
        <v>76</v>
      </c>
      <c r="D10" s="13">
        <v>46287</v>
      </c>
      <c r="E10" s="19">
        <v>1</v>
      </c>
      <c r="F10" s="20">
        <v>25000</v>
      </c>
    </row>
    <row r="11" ht="22" customHeight="1" spans="1:6" x14ac:dyDescent="0.25">
      <c r="A11" s="12" t="s">
        <v>85</v>
      </c>
      <c r="B11" s="12" t="s">
        <v>81</v>
      </c>
      <c r="C11" s="12" t="s">
        <v>79</v>
      </c>
      <c r="D11" s="13">
        <v>46288</v>
      </c>
      <c r="E11" s="19">
        <v>30</v>
      </c>
      <c r="F11" s="20">
        <v>15000</v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10" customWidth="1"/>
    <col min="2" max="2" width="45" customWidth="1"/>
    <col min="3" max="4" width="20" customWidth="1"/>
  </cols>
  <sheetData>
    <row r="1" ht="25" customHeight="1" spans="1:4" x14ac:dyDescent="0.25">
      <c r="A1" s="7" t="s">
        <v>41</v>
      </c>
      <c r="B1" s="7"/>
      <c r="C1" s="7"/>
      <c r="D1" s="7"/>
    </row>
    <row r="2" ht="35" customHeight="1" spans="1:4" x14ac:dyDescent="0.25">
      <c r="A2" s="8" t="s">
        <v>86</v>
      </c>
      <c r="B2" s="8"/>
      <c r="C2" s="8"/>
      <c r="D2" s="8"/>
    </row>
    <row r="3" ht="10" customHeight="1" x14ac:dyDescent="0.25"/>
    <row r="4" ht="25" customHeight="1" spans="1:4" x14ac:dyDescent="0.25">
      <c r="A4" s="9" t="s">
        <v>87</v>
      </c>
      <c r="B4" s="9" t="s">
        <v>88</v>
      </c>
      <c r="C4" s="9" t="s">
        <v>89</v>
      </c>
      <c r="D4" s="9" t="s">
        <v>90</v>
      </c>
    </row>
    <row r="5" ht="22" customHeight="1" spans="1:4" x14ac:dyDescent="0.25">
      <c r="A5" s="12" t="s">
        <v>91</v>
      </c>
      <c r="B5" s="12" t="s">
        <v>92</v>
      </c>
      <c r="C5" s="12" t="s">
        <v>93</v>
      </c>
      <c r="D5" s="12" t="s">
        <v>94</v>
      </c>
    </row>
    <row r="6" ht="22" customHeight="1" spans="1:4" x14ac:dyDescent="0.25">
      <c r="A6" s="12" t="s">
        <v>95</v>
      </c>
      <c r="B6" s="12" t="s">
        <v>96</v>
      </c>
      <c r="C6" s="12" t="s">
        <v>97</v>
      </c>
      <c r="D6" s="12" t="s">
        <v>98</v>
      </c>
    </row>
    <row r="7" ht="22" customHeight="1" spans="1:4" x14ac:dyDescent="0.25">
      <c r="A7" s="12" t="s">
        <v>99</v>
      </c>
      <c r="B7" s="12" t="s">
        <v>100</v>
      </c>
      <c r="C7" s="12" t="s">
        <v>101</v>
      </c>
      <c r="D7" s="12" t="s">
        <v>102</v>
      </c>
    </row>
    <row r="8" ht="22" customHeight="1" spans="1:4" x14ac:dyDescent="0.25">
      <c r="A8" s="12" t="s">
        <v>103</v>
      </c>
      <c r="B8" s="12" t="s">
        <v>104</v>
      </c>
      <c r="C8" s="12" t="s">
        <v>105</v>
      </c>
      <c r="D8" s="12" t="s">
        <v>106</v>
      </c>
    </row>
    <row r="9" ht="22" customHeight="1" spans="1:4" x14ac:dyDescent="0.25">
      <c r="A9" s="12" t="s">
        <v>107</v>
      </c>
      <c r="B9" s="12" t="s">
        <v>108</v>
      </c>
      <c r="C9" s="12" t="s">
        <v>109</v>
      </c>
      <c r="D9" s="12" t="s">
        <v>110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FormatPr defaultRowHeight="15" outlineLevelRow="0" outlineLevelCol="0" x14ac:dyDescent="55"/>
  <cols>
    <col min="1" max="1" width="10" customWidth="1"/>
    <col min="2" max="2" width="15" customWidth="1"/>
    <col min="3" max="3" width="75" customWidth="1"/>
    <col min="4" max="4" width="20" customWidth="1"/>
    <col min="5" max="5" width="45" customWidth="1"/>
    <col min="6" max="6" width="20" customWidth="1"/>
  </cols>
  <sheetData>
    <row r="1" ht="25" customHeight="1" spans="1:6" x14ac:dyDescent="0.25">
      <c r="A1" s="7" t="s">
        <v>41</v>
      </c>
      <c r="B1" s="7"/>
      <c r="C1" s="7"/>
      <c r="D1" s="7"/>
      <c r="E1" s="7"/>
      <c r="F1" s="7"/>
    </row>
    <row r="2" ht="35" customHeight="1" spans="1:6" x14ac:dyDescent="0.25">
      <c r="A2" s="8" t="s">
        <v>111</v>
      </c>
      <c r="B2" s="8"/>
      <c r="C2" s="8"/>
      <c r="D2" s="8"/>
      <c r="E2" s="8"/>
      <c r="F2" s="8"/>
    </row>
    <row r="3" ht="26" customHeight="1" spans="5:6" x14ac:dyDescent="0.25">
      <c r="E3" s="21" t="s">
        <v>112</v>
      </c>
      <c r="F3" s="22">
        <f>COUNTIF(F5:F36,"✓ ถูกต้อง")&amp;" / 30"</f>
      </c>
    </row>
    <row r="4" ht="25" customHeight="1" spans="1:6" x14ac:dyDescent="0.25">
      <c r="A4" s="9" t="s">
        <v>113</v>
      </c>
      <c r="B4" s="9" t="s">
        <v>114</v>
      </c>
      <c r="C4" s="9" t="s">
        <v>115</v>
      </c>
      <c r="D4" s="9" t="s">
        <v>116</v>
      </c>
      <c r="E4" s="9" t="s">
        <v>117</v>
      </c>
      <c r="F4" s="9" t="s">
        <v>118</v>
      </c>
    </row>
    <row r="5" ht="22" customHeight="1" spans="1:6" x14ac:dyDescent="0.25">
      <c r="A5" s="12" t="s">
        <v>119</v>
      </c>
      <c r="B5" s="12" t="s">
        <v>120</v>
      </c>
      <c r="C5" s="12" t="s">
        <v>121</v>
      </c>
      <c r="D5" s="12" t="s">
        <v>122</v>
      </c>
      <c r="E5" s="23"/>
      <c r="F5" s="24">
        <f>IF(E5="","",IF(NOT(ISFORMULA(E5)),"⚠ พิมพ์เป็นสูตร",IF(IFERROR(ROUND(E5,2)=7,FALSE),"✓ ถูกต้อง","✗ ยังไม่ตรง")))</f>
      </c>
    </row>
    <row r="6" ht="22" customHeight="1" spans="1:6" x14ac:dyDescent="0.25">
      <c r="A6" s="12" t="s">
        <v>123</v>
      </c>
      <c r="B6" s="12" t="s">
        <v>120</v>
      </c>
      <c r="C6" s="12" t="s">
        <v>124</v>
      </c>
      <c r="D6" s="12" t="s">
        <v>125</v>
      </c>
      <c r="E6" s="23"/>
      <c r="F6" s="24">
        <f>IF(E6="","",IF(NOT(ISFORMULA(E6)),"⚠ พิมพ์เป็นสูตร",IF(IFERROR(ROUND(E6,2)=2,FALSE),"✓ ถูกต้อง","✗ ยังไม่ตรง")))</f>
      </c>
    </row>
    <row r="7" ht="22" customHeight="1" spans="1:6" x14ac:dyDescent="0.25">
      <c r="A7" s="12" t="s">
        <v>126</v>
      </c>
      <c r="B7" s="12" t="s">
        <v>120</v>
      </c>
      <c r="C7" s="12" t="s">
        <v>127</v>
      </c>
      <c r="D7" s="12" t="s">
        <v>125</v>
      </c>
      <c r="E7" s="23"/>
      <c r="F7" s="24">
        <f>IF(E7="","",IF(NOT(ISFORMULA(E7)),"⚠ พิมพ์เป็นสูตร",IF(IFERROR(ROUND(E7,2)=2,FALSE),"✓ ถูกต้อง","✗ ยังไม่ตรง")))</f>
      </c>
    </row>
    <row r="8" ht="22" customHeight="1" spans="1:6" x14ac:dyDescent="0.25">
      <c r="A8" s="12" t="s">
        <v>128</v>
      </c>
      <c r="B8" s="12" t="s">
        <v>120</v>
      </c>
      <c r="C8" s="12" t="s">
        <v>129</v>
      </c>
      <c r="D8" s="12" t="s">
        <v>130</v>
      </c>
      <c r="E8" s="23"/>
      <c r="F8" s="24">
        <f>IF(E8="","",IF(NOT(ISFORMULA(E8)),"⚠ พิมพ์เป็นสูตร",IF(IFERROR(ROUND(E8,2)=358000,FALSE),"✓ ถูกต้อง","✗ ยังไม่ตรง")))</f>
      </c>
    </row>
    <row r="9" ht="22" customHeight="1" spans="1:6" x14ac:dyDescent="0.25">
      <c r="A9" s="12" t="s">
        <v>131</v>
      </c>
      <c r="B9" s="12" t="s">
        <v>120</v>
      </c>
      <c r="C9" s="12" t="s">
        <v>132</v>
      </c>
      <c r="D9" s="12" t="s">
        <v>133</v>
      </c>
      <c r="E9" s="23"/>
      <c r="F9" s="24">
        <f>IF(E9="","",IF(NOT(ISFORMULA(E9)),"⚠ พิมพ์เป็นสูตร",IF(IFERROR(ROUND(E9,2)=86000,FALSE),"✓ ถูกต้อง","✗ ยังไม่ตรง")))</f>
      </c>
    </row>
    <row r="10" ht="22" customHeight="1" spans="1:6" x14ac:dyDescent="0.25">
      <c r="A10" s="12" t="s">
        <v>134</v>
      </c>
      <c r="B10" s="12" t="s">
        <v>120</v>
      </c>
      <c r="C10" s="12" t="s">
        <v>135</v>
      </c>
      <c r="D10" s="12" t="s">
        <v>136</v>
      </c>
      <c r="E10" s="23"/>
      <c r="F10" s="24">
        <f>IF(E10="","",IF(NOT(ISFORMULA(E10)),"⚠ พิมพ์เป็นสูตร",IF(IFERROR(ROUND(E10,2)=50000,FALSE),"✓ ถูกต้อง","✗ ยังไม่ตรง")))</f>
      </c>
    </row>
    <row r="11" ht="22" customHeight="1" spans="1:6" x14ac:dyDescent="0.25">
      <c r="A11" s="12" t="s">
        <v>137</v>
      </c>
      <c r="B11" s="12" t="s">
        <v>120</v>
      </c>
      <c r="C11" s="12" t="s">
        <v>138</v>
      </c>
      <c r="D11" s="12" t="s">
        <v>139</v>
      </c>
      <c r="E11" s="23"/>
      <c r="F11" s="24">
        <f>IF(E11="","",IF(NOT(ISFORMULA(E11)),"⚠ พิมพ์เป็นสูตร",IF(IFERROR(ROUND(E11,2)=85000,FALSE),"✓ ถูกต้อง","✗ ยังไม่ตรง")))</f>
      </c>
    </row>
    <row r="12" ht="22" customHeight="1" spans="1:6" x14ac:dyDescent="0.25">
      <c r="A12" s="12" t="s">
        <v>140</v>
      </c>
      <c r="B12" s="12" t="s">
        <v>120</v>
      </c>
      <c r="C12" s="12" t="s">
        <v>141</v>
      </c>
      <c r="D12" s="12" t="s">
        <v>142</v>
      </c>
      <c r="E12" s="23"/>
      <c r="F12" s="24">
        <f>IF(E12="","",IF(NOT(ISFORMULA(E12)),"⚠ พิมพ์เป็นสูตร",IF(IFERROR(E12=DATEDIF(HR_Roster!D8,TODAY(),"Y"),FALSE),"✓ ถูกต้อง","✗ ยังไม่ตรง")))</f>
      </c>
    </row>
    <row r="13" ht="22" customHeight="1" spans="1:6" x14ac:dyDescent="0.25">
      <c r="A13" s="12" t="s">
        <v>143</v>
      </c>
      <c r="B13" s="12" t="s">
        <v>120</v>
      </c>
      <c r="C13" s="12" t="s">
        <v>144</v>
      </c>
      <c r="D13" s="12" t="s">
        <v>145</v>
      </c>
      <c r="E13" s="23"/>
      <c r="F13" s="24">
        <f>IF(E13="","",IF(NOT(ISFORMULA(E13)),"⚠ พิมพ์เป็นสูตร",IF(IFERROR(E13=TRUE,FALSE),"✓ ถูกต้อง","✗ ยังไม่ตรง")))</f>
      </c>
    </row>
    <row r="14" ht="22" customHeight="1" spans="1:6" x14ac:dyDescent="0.25">
      <c r="A14" s="12" t="s">
        <v>146</v>
      </c>
      <c r="B14" s="12" t="s">
        <v>120</v>
      </c>
      <c r="C14" s="12" t="s">
        <v>147</v>
      </c>
      <c r="D14" s="12" t="s">
        <v>148</v>
      </c>
      <c r="E14" s="23"/>
      <c r="F14" s="24">
        <f>IF(E14="","",IF(NOT(ISFORMULA(E14)),"⚠ พิมพ์เป็นสูตร",IF(IFERROR(EXACT(E14,"Business"),FALSE),"✓ ถูกต้อง","✗ ยังไม่ตรง")))</f>
      </c>
    </row>
    <row r="15" spans="1:5" x14ac:dyDescent="0.25"/>
    <row r="16" ht="22" customHeight="1" spans="1:6" x14ac:dyDescent="0.25">
      <c r="A16" s="12" t="s">
        <v>149</v>
      </c>
      <c r="B16" s="12" t="s">
        <v>150</v>
      </c>
      <c r="C16" s="12" t="s">
        <v>151</v>
      </c>
      <c r="D16" s="12" t="s">
        <v>152</v>
      </c>
      <c r="E16" s="23"/>
      <c r="F16" s="24">
        <f>IF(E16="","",IF(NOT(ISFORMULA(E16)),"⚠ พิมพ์เป็นสูตร",IF(IFERROR(ROUND(E16,2)=593000,FALSE),"✓ ถูกต้อง","✗ ยังไม่ตรง")))</f>
      </c>
    </row>
    <row r="17" ht="22" customHeight="1" spans="1:6" x14ac:dyDescent="0.25">
      <c r="A17" s="12" t="s">
        <v>153</v>
      </c>
      <c r="B17" s="12" t="s">
        <v>150</v>
      </c>
      <c r="C17" s="12" t="s">
        <v>154</v>
      </c>
      <c r="D17" s="12" t="s">
        <v>155</v>
      </c>
      <c r="E17" s="23"/>
      <c r="F17" s="24">
        <f>IF(E17="","",IF(NOT(ISFORMULA(E17)),"⚠ พิมพ์เป็นสูตร",IF(IFERROR(ROUND(E17,2)=198000,FALSE),"✓ ถูกต้อง","✗ ยังไม่ตรง")))</f>
      </c>
    </row>
    <row r="18" ht="22" customHeight="1" spans="1:6" x14ac:dyDescent="0.25">
      <c r="A18" s="12" t="s">
        <v>156</v>
      </c>
      <c r="B18" s="12" t="s">
        <v>150</v>
      </c>
      <c r="C18" s="12" t="s">
        <v>157</v>
      </c>
      <c r="D18" s="12" t="s">
        <v>158</v>
      </c>
      <c r="E18" s="23"/>
      <c r="F18" s="24">
        <f>IF(E18="","",IF(NOT(ISFORMULA(E18)),"⚠ พิมพ์เป็นสูตร",IF(IFERROR(ROUND(E18,2)=310000,FALSE),"✓ ถูกต้อง","✗ ยังไม่ตรง")))</f>
      </c>
    </row>
    <row r="19" ht="22" customHeight="1" spans="1:6" x14ac:dyDescent="0.25">
      <c r="A19" s="12" t="s">
        <v>159</v>
      </c>
      <c r="B19" s="12" t="s">
        <v>150</v>
      </c>
      <c r="C19" s="12" t="s">
        <v>160</v>
      </c>
      <c r="D19" s="12" t="s">
        <v>125</v>
      </c>
      <c r="E19" s="23"/>
      <c r="F19" s="24">
        <f>IF(E19="","",IF(NOT(ISFORMULA(E19)),"⚠ พิมพ์เป็นสูตร",IF(IFERROR(ROUND(E19,2)=2,FALSE),"✓ ถูกต้อง","✗ ยังไม่ตรง")))</f>
      </c>
    </row>
    <row r="20" ht="22" customHeight="1" spans="1:6" x14ac:dyDescent="0.25">
      <c r="A20" s="12" t="s">
        <v>161</v>
      </c>
      <c r="B20" s="12" t="s">
        <v>150</v>
      </c>
      <c r="C20" s="12" t="s">
        <v>162</v>
      </c>
      <c r="D20" s="12" t="s">
        <v>163</v>
      </c>
      <c r="E20" s="23"/>
      <c r="F20" s="24">
        <f>IF(E20="","",IF(NOT(ISFORMULA(E20)),"⚠ พิมพ์เป็นสูตร",IF(IFERROR(ROUND(E20,2)=180,FALSE),"✓ ถูกต้อง","✗ ยังไม่ตรง")))</f>
      </c>
    </row>
    <row r="21" ht="22" customHeight="1" spans="1:6" x14ac:dyDescent="0.25">
      <c r="A21" s="12" t="s">
        <v>164</v>
      </c>
      <c r="B21" s="12" t="s">
        <v>150</v>
      </c>
      <c r="C21" s="12" t="s">
        <v>165</v>
      </c>
      <c r="D21" s="12" t="s">
        <v>166</v>
      </c>
      <c r="E21" s="23"/>
      <c r="F21" s="24">
        <f>IF(E21="","",IF(NOT(ISFORMULA(E21)),"⚠ พิมพ์เป็นสูตร",IF(IFERROR(ROUND(E21,2)=30000,FALSE),"✓ ถูกต้อง","✗ ยังไม่ตรง")))</f>
      </c>
    </row>
    <row r="22" ht="22" customHeight="1" spans="1:6" x14ac:dyDescent="0.25">
      <c r="A22" s="12" t="s">
        <v>167</v>
      </c>
      <c r="B22" s="12" t="s">
        <v>150</v>
      </c>
      <c r="C22" s="12" t="s">
        <v>168</v>
      </c>
      <c r="D22" s="12" t="s">
        <v>79</v>
      </c>
      <c r="E22" s="23"/>
      <c r="F22" s="24">
        <f>IF(E22="","",IF(NOT(ISFORMULA(E22)),"⚠ พิมพ์เป็นสูตร",IF(IFERROR(EXACT(E22,"Office Supplies"),FALSE),"✓ ถูกต้อง","✗ ยังไม่ตรง")))</f>
      </c>
    </row>
    <row r="23" ht="22" customHeight="1" spans="1:6" x14ac:dyDescent="0.25">
      <c r="A23" s="12" t="s">
        <v>169</v>
      </c>
      <c r="B23" s="12" t="s">
        <v>150</v>
      </c>
      <c r="C23" s="12" t="s">
        <v>170</v>
      </c>
      <c r="D23" s="12" t="s">
        <v>171</v>
      </c>
      <c r="E23" s="23"/>
      <c r="F23" s="24">
        <f>IF(E23="","",IF(NOT(ISFORMULA(E23)),"⚠ พิมพ์เป็นสูตร",IF(IFERROR(ROUND(E23,2)=1,FALSE),"✓ ถูกต้อง","✗ ยังไม่ตรง")))</f>
      </c>
    </row>
    <row r="24" ht="22" customHeight="1" spans="1:6" x14ac:dyDescent="0.25">
      <c r="A24" s="12" t="s">
        <v>172</v>
      </c>
      <c r="B24" s="12" t="s">
        <v>150</v>
      </c>
      <c r="C24" s="12" t="s">
        <v>173</v>
      </c>
      <c r="D24" s="12" t="s">
        <v>174</v>
      </c>
      <c r="E24" s="23"/>
      <c r="F24" s="24">
        <f>IF(E24="","",IF(NOT(ISFORMULA(E24)),"⚠ พิมพ์เป็นสูตร",IF(IFERROR(ROUND(E24,2)=125000,FALSE),"✓ ถูกต้อง","✗ ยังไม่ตรง")))</f>
      </c>
    </row>
    <row r="25" ht="22" customHeight="1" spans="1:6" x14ac:dyDescent="0.25">
      <c r="A25" s="12" t="s">
        <v>175</v>
      </c>
      <c r="B25" s="12" t="s">
        <v>150</v>
      </c>
      <c r="C25" s="12" t="s">
        <v>176</v>
      </c>
      <c r="D25" s="12" t="s">
        <v>177</v>
      </c>
      <c r="E25" s="23"/>
      <c r="F25" s="24">
        <f>IF(E25="","",IF(NOT(ISFORMULA(E25)),"⚠ พิมพ์เป็นสูตร",IF(IFERROR(OR(AND(E25="TX-1001",E26="TX-1005"),E25="TX-1001, TX-1005"),FALSE),"✓ ถูกต้อง","✗ ยังไม่ตรง")))</f>
      </c>
    </row>
    <row r="26" spans="1:5" x14ac:dyDescent="0.25"/>
    <row r="27" ht="22" customHeight="1" spans="1:6" x14ac:dyDescent="0.25">
      <c r="A27" s="12" t="s">
        <v>178</v>
      </c>
      <c r="B27" s="12" t="s">
        <v>179</v>
      </c>
      <c r="C27" s="12" t="s">
        <v>180</v>
      </c>
      <c r="D27" s="12" t="s">
        <v>145</v>
      </c>
      <c r="E27" s="23"/>
      <c r="F27" s="24">
        <f>IF(E27="","",IF(NOT(ISFORMULA(E27)),"⚠ พิมพ์เป็นสูตร",IF(IFERROR(E27=TRUE,FALSE),"✓ ถูกต้อง","✗ ยังไม่ตรง")))</f>
      </c>
    </row>
    <row r="28" ht="22" customHeight="1" spans="1:6" x14ac:dyDescent="0.25">
      <c r="A28" s="12" t="s">
        <v>181</v>
      </c>
      <c r="B28" s="12" t="s">
        <v>179</v>
      </c>
      <c r="C28" s="12" t="s">
        <v>182</v>
      </c>
      <c r="D28" s="12" t="s">
        <v>145</v>
      </c>
      <c r="E28" s="23"/>
      <c r="F28" s="24">
        <f>IF(E28="","",IF(NOT(ISFORMULA(E28)),"⚠ พิมพ์เป็นสูตร",IF(IFERROR(E28=TRUE,FALSE),"✓ ถูกต้อง","✗ ยังไม่ตรง")))</f>
      </c>
    </row>
    <row r="29" ht="22" customHeight="1" spans="1:6" x14ac:dyDescent="0.25">
      <c r="A29" s="12" t="s">
        <v>183</v>
      </c>
      <c r="B29" s="12" t="s">
        <v>179</v>
      </c>
      <c r="C29" s="12" t="s">
        <v>184</v>
      </c>
      <c r="D29" s="12" t="s">
        <v>145</v>
      </c>
      <c r="E29" s="23"/>
      <c r="F29" s="24">
        <f>IF(E29="","",IF(NOT(ISFORMULA(E29)),"⚠ พิมพ์เป็นสูตร",IF(IFERROR(E29=TRUE,FALSE),"✓ ถูกต้อง","✗ ยังไม่ตรง")))</f>
      </c>
    </row>
    <row r="30" ht="22" customHeight="1" spans="1:6" x14ac:dyDescent="0.25">
      <c r="A30" s="12" t="s">
        <v>185</v>
      </c>
      <c r="B30" s="12" t="s">
        <v>179</v>
      </c>
      <c r="C30" s="12" t="s">
        <v>186</v>
      </c>
      <c r="D30" s="12" t="s">
        <v>187</v>
      </c>
      <c r="E30" s="23"/>
      <c r="F30" s="24">
        <f>IF(E30="","",IF(NOT(ISFORMULA(E30)),"⚠ พิมพ์เป็นสูตร",IF(IFERROR(EXACT(E30,"yahoo.com"),FALSE),"✓ ถูกต้อง","✗ ยังไม่ตรง")))</f>
      </c>
    </row>
    <row r="31" ht="22" customHeight="1" spans="1:6" x14ac:dyDescent="0.25">
      <c r="A31" s="12" t="s">
        <v>188</v>
      </c>
      <c r="B31" s="12" t="s">
        <v>179</v>
      </c>
      <c r="C31" s="12" t="s">
        <v>189</v>
      </c>
      <c r="D31" s="12" t="s">
        <v>190</v>
      </c>
      <c r="E31" s="23"/>
      <c r="F31" s="24">
        <f>IF(E31="","",IF(NOT(ISFORMULA(E31)),"⚠ พิมพ์เป็นสูตร",IF(IFERROR(EXACT(E31,"450"),FALSE),"✓ ถูกต้อง","✗ ยังไม่ตรง")))</f>
      </c>
    </row>
    <row r="32" ht="22" customHeight="1" spans="1:6" x14ac:dyDescent="0.25">
      <c r="A32" s="12" t="s">
        <v>191</v>
      </c>
      <c r="B32" s="12" t="s">
        <v>179</v>
      </c>
      <c r="C32" s="12" t="s">
        <v>192</v>
      </c>
      <c r="D32" s="12" t="s">
        <v>193</v>
      </c>
      <c r="E32" s="23"/>
      <c r="F32" s="24">
        <f>IF(E32="","",IF(NOT(ISFORMULA(E32)),"⚠ พิมพ์เป็นสูตร",IF(IFERROR(EXACT(E32,"2025"),FALSE),"✓ ถูกต้อง","✗ ยังไม่ตรง")))</f>
      </c>
    </row>
    <row r="33" ht="22" customHeight="1" spans="1:6" x14ac:dyDescent="0.25">
      <c r="A33" s="12" t="s">
        <v>194</v>
      </c>
      <c r="B33" s="12" t="s">
        <v>179</v>
      </c>
      <c r="C33" s="12" t="s">
        <v>195</v>
      </c>
      <c r="D33" s="12" t="s">
        <v>196</v>
      </c>
      <c r="E33" s="23"/>
      <c r="F33" s="24">
        <f>IF(E33="","",IF(NOT(ISFORMULA(E33)),"⚠ พิมพ์เป็นสูตร",IF(IFERROR(EXACT(E33,"Bob Bob"),FALSE),"✓ ถูกต้อง","✗ ยังไม่ตรง")))</f>
      </c>
    </row>
    <row r="34" ht="22" customHeight="1" spans="1:6" x14ac:dyDescent="0.25">
      <c r="A34" s="12" t="s">
        <v>197</v>
      </c>
      <c r="B34" s="12" t="s">
        <v>179</v>
      </c>
      <c r="C34" s="12" t="s">
        <v>198</v>
      </c>
      <c r="D34" s="12" t="s">
        <v>199</v>
      </c>
      <c r="E34" s="23"/>
      <c r="F34" s="24">
        <f>IF(E34="","",IF(NOT(ISFORMULA(E34)),"⚠ พิมพ์เป็นสูตร",IF(IFERROR(EXACT(E34,"Alice - alice@company.co.th / 085999****"),FALSE),"✓ ถูกต้อง","✗ ยังไม่ตรง")))</f>
      </c>
    </row>
    <row r="35" ht="22" customHeight="1" spans="1:6" x14ac:dyDescent="0.25">
      <c r="A35" s="12" t="s">
        <v>200</v>
      </c>
      <c r="B35" s="12" t="s">
        <v>179</v>
      </c>
      <c r="C35" s="12" t="s">
        <v>201</v>
      </c>
      <c r="D35" s="12" t="s">
        <v>202</v>
      </c>
      <c r="E35" s="23"/>
      <c r="F35" s="24">
        <f>IF(E35="","",IF(NOT(ISFORMULA(E35)),"⚠ พิมพ์เป็นสูตร",IF(IFERROR(EXACT(E35,"1200"),FALSE),"✓ ถูกต้อง","✗ ยังไม่ตรง")))</f>
      </c>
    </row>
    <row r="36" ht="22" customHeight="1" spans="1:6" x14ac:dyDescent="0.25">
      <c r="A36" s="12" t="s">
        <v>203</v>
      </c>
      <c r="B36" s="12" t="s">
        <v>179</v>
      </c>
      <c r="C36" s="12" t="s">
        <v>204</v>
      </c>
      <c r="D36" s="12" t="s">
        <v>205</v>
      </c>
      <c r="E36" s="23"/>
      <c r="F36" s="24">
        <f>IF(E36="","",IF(NOT(ISFORMULA(E36)),"⚠ พิมพ์เป็นสูตร",IF(IFERROR(EXACT(E36,"TH2024_A12"),FALSE),"✓ ถูกต้อง","✗ ยังไม่ตรง")))</f>
      </c>
    </row>
  </sheetData>
  <mergeCells count="2">
    <mergeCell ref="A1:F1"/>
    <mergeCell ref="A2:F2"/>
  </mergeCells>
  <conditionalFormatting sqref="F5:F36">
    <cfRule type="containsText" dxfId="0" priority="1">
      <formula>NOT(ISERROR(SEARCH("✓",F5)))</formula>
    </cfRule>
    <cfRule type="containsText" dxfId="1" priority="2">
      <formula>NOT(ISERROR(SEARCH("✗",F5)))</formula>
    </cfRule>
    <cfRule type="containsText" dxfId="2" priority="3">
      <formula>NOT(ISERROR(SEARCH("⚠",F5)))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4" width="14" customWidth="1"/>
    <col min="5" max="5" width="12" customWidth="1"/>
    <col min="6" max="7" width="14" customWidth="1"/>
  </cols>
  <sheetData>
    <row r="1" ht="28" customHeight="1" spans="1:7" x14ac:dyDescent="0.25">
      <c r="A1" s="2" t="s">
        <v>206</v>
      </c>
      <c r="B1" s="2" t="s">
        <v>207</v>
      </c>
      <c r="C1" s="2" t="s">
        <v>208</v>
      </c>
      <c r="D1" s="2" t="s">
        <v>209</v>
      </c>
      <c r="E1" s="2" t="s">
        <v>210</v>
      </c>
      <c r="F1" s="2" t="s">
        <v>211</v>
      </c>
      <c r="G1" s="2" t="s">
        <v>212</v>
      </c>
    </row>
    <row r="2" ht="28" customHeight="1" spans="1:7" x14ac:dyDescent="0.25">
      <c r="A2" s="3" t="s">
        <v>213</v>
      </c>
      <c r="B2" s="3" t="s">
        <v>214</v>
      </c>
      <c r="C2" s="3" t="s">
        <v>215</v>
      </c>
      <c r="D2" s="3">
        <v>2450</v>
      </c>
      <c r="E2" s="3">
        <v>250</v>
      </c>
      <c r="F2" s="3" t="b">
        <v>0</v>
      </c>
      <c r="G2" s="4"/>
    </row>
    <row r="3" ht="28" customHeight="1" spans="1:7" x14ac:dyDescent="0.25">
      <c r="A3" s="3" t="s">
        <v>216</v>
      </c>
      <c r="B3" s="3" t="s">
        <v>217</v>
      </c>
      <c r="C3" s="3" t="s">
        <v>218</v>
      </c>
      <c r="D3" s="3">
        <v>8900</v>
      </c>
      <c r="E3" s="3">
        <v>500</v>
      </c>
      <c r="F3" s="3" t="b">
        <v>0</v>
      </c>
      <c r="G3" s="4"/>
    </row>
    <row r="4" ht="28" customHeight="1" spans="1:7" x14ac:dyDescent="0.25">
      <c r="A4" s="3" t="s">
        <v>219</v>
      </c>
      <c r="B4" s="3" t="s">
        <v>220</v>
      </c>
      <c r="C4" s="3" t="s">
        <v>221</v>
      </c>
      <c r="D4" s="3">
        <v>1200</v>
      </c>
      <c r="E4" s="3">
        <v>0</v>
      </c>
      <c r="F4" s="3" t="b">
        <v>1</v>
      </c>
      <c r="G4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4" max="4" width="15" customWidth="1"/>
    <col min="5" max="5" width="14" customWidth="1"/>
    <col min="6" max="6" width="16" customWidth="1"/>
  </cols>
  <sheetData>
    <row r="1" ht="28" customHeight="1" spans="1:6" x14ac:dyDescent="0.25">
      <c r="A1" s="2" t="s">
        <v>222</v>
      </c>
      <c r="B1" s="2" t="s">
        <v>223</v>
      </c>
      <c r="C1" s="2" t="s">
        <v>224</v>
      </c>
      <c r="D1" s="2" t="s">
        <v>225</v>
      </c>
      <c r="E1" s="2" t="s">
        <v>226</v>
      </c>
      <c r="F1" s="2" t="s">
        <v>227</v>
      </c>
    </row>
    <row r="2" ht="28" customHeight="1" spans="1:6" x14ac:dyDescent="0.25">
      <c r="A2" s="3" t="s">
        <v>228</v>
      </c>
      <c r="B2" s="3" t="s">
        <v>229</v>
      </c>
      <c r="C2" s="3">
        <v>140</v>
      </c>
      <c r="D2" s="3">
        <v>50</v>
      </c>
      <c r="E2" s="4"/>
      <c r="F2" s="4"/>
    </row>
    <row r="3" ht="28" customHeight="1" spans="1:6" x14ac:dyDescent="0.25">
      <c r="A3" s="3" t="s">
        <v>230</v>
      </c>
      <c r="B3" s="3" t="s">
        <v>231</v>
      </c>
      <c r="C3" s="3">
        <v>12</v>
      </c>
      <c r="D3" s="3">
        <v>30</v>
      </c>
      <c r="E3" s="4"/>
      <c r="F3" s="4"/>
    </row>
    <row r="4" ht="28" customHeight="1" spans="1:6" x14ac:dyDescent="0.25">
      <c r="A4" s="3" t="s">
        <v>232</v>
      </c>
      <c r="B4" s="3" t="s">
        <v>233</v>
      </c>
      <c r="C4" s="3">
        <v>25</v>
      </c>
      <c r="D4" s="3">
        <v>25</v>
      </c>
      <c r="E4" s="4"/>
      <c r="F4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Start_Here</vt:lpstr>
      <vt:lpstr>Classroom</vt:lpstr>
      <vt:lpstr>Summary</vt:lpstr>
      <vt:lpstr>HR_Roster</vt:lpstr>
      <vt:lpstr>Sales_Data</vt:lpstr>
      <vt:lpstr>Regex_Data</vt:lpstr>
      <vt:lpstr>Assignments</vt:lpstr>
      <vt:lpstr>E-Commerce</vt:lpstr>
      <vt:lpstr>Warehouse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Google Sheets Mastery Course</dc:creator>
  <dc:title/>
  <dc:subject/>
  <dc:description/>
  <cp:keywords/>
  <cp:category/>
  <cp:lastModifiedBy>Unknown</cp:lastModifiedBy>
  <dcterms:created xsi:type="dcterms:W3CDTF">2026-09-24T00:07:01Z</dcterms:created>
  <dcterms:modified xsi:type="dcterms:W3CDTF">2026-09-24T00:07:01Z</dcterms:modified>
</cp:coreProperties>
</file>